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luckaupravarijeka-my.sharepoint.com/personal/nmataija_portauthority_hr/Documents/LUR PODACI/Desktop/javna objava podataka/"/>
    </mc:Choice>
  </mc:AlternateContent>
  <xr:revisionPtr revIDLastSave="10" documentId="13_ncr:1_{1430113A-14BF-4ED3-886C-04494736C944}" xr6:coauthVersionLast="47" xr6:coauthVersionMax="47" xr10:uidLastSave="{9B438CE7-D3DB-4174-BDA2-63FB90A09045}"/>
  <bookViews>
    <workbookView xWindow="-120" yWindow="-120" windowWidth="29040" windowHeight="15720" firstSheet="8" activeTab="8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08-25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1" l="1"/>
  <c r="F17" i="21"/>
  <c r="F14" i="21"/>
  <c r="F9" i="21"/>
  <c r="F11" i="21"/>
  <c r="F12" i="21"/>
  <c r="F13" i="21"/>
  <c r="F6" i="21"/>
  <c r="F7" i="21"/>
  <c r="F8" i="21"/>
  <c r="F4" i="21"/>
  <c r="F15" i="21"/>
  <c r="F10" i="21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<sst xmlns="http://schemas.openxmlformats.org/spreadsheetml/2006/main" count="546" uniqueCount="123">
  <si>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</si>
  <si>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</si>
  <si>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</si>
  <si>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</si>
  <si>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</si>
  <si>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</si>
  <si>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</si>
  <si>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</si>
  <si>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</si>
  <si>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</si>
  <si>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</si>
  <si>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</si>
  <si>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</si>
  <si>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</si>
  <si>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</si>
  <si>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</si>
  <si>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</si>
  <si>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</si>
  <si>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</si>
  <si>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</si>
  <si>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</si>
  <si>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</si>
  <si>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</si>
  <si>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</si>
  <si>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</si>
  <si>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</si>
  <si>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</si>
  <si>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</si>
  <si>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</si>
  <si>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</si>
  <si>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</si>
  <si>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</si>
  <si>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</si>
  <si>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</si>
  <si>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</si>
  <si>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</si>
  <si>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</si>
  <si>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</si>
  <si>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</si>
  <si>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</si>
  <si>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</si>
  <si>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</si>
  <si>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</si>
  <si>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</si>
  <si>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</si>
  <si>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</si>
  <si>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</si>
  <si>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</si>
  <si>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</si>
  <si>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</si>
  <si>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</si>
  <si>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</si>
  <si>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</si>
  <si>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</si>
  <si>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</si>
  <si>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</si>
  <si>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</si>
  <si>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</si>
  <si>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</si>
  <si>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</si>
  <si>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</si>
  <si>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</si>
  <si>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</si>
  <si>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</si>
  <si>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</si>
  <si>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</si>
  <si>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</si>
  <si>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</si>
  <si>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</si>
  <si>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</si>
  <si>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</si>
  <si>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</si>
  <si>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</si>
  <si>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</si>
  <si>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</si>
  <si>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</si>
  <si>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</si>
  <si>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</si>
  <si>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</si>
  <si>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</si>
  <si>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</si>
  <si>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</si>
  <si>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</si>
  <si>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</si>
  <si>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</si>
  <si>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</si>
  <si>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</si>
  <si>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</si>
  <si>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</si>
  <si>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</si>
  <si>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</si>
  <si>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</si>
  <si>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</si>
  <si>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</si>
  <si>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</si>
  <si>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</si>
  <si>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</si>
  <si>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</si>
  <si>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</si>
  <si>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</si>
  <si>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</si>
  <si>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</si>
  <si>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</si>
  <si>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</si>
  <si>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</si>
  <si>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</si>
  <si>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</si>
  <si>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</si>
  <si>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</si>
  <si>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Uredski materijal</t>
  </si>
  <si>
    <t>85031837779</t>
  </si>
  <si>
    <t>Slaviše Vajnera Čiče 12, Rijeka</t>
  </si>
  <si>
    <t>INOVINE d.o.o.</t>
  </si>
  <si>
    <t>INFORMACIJE O ISPLATI SREDSTAVA ZA KOLOVOZ 2025.</t>
  </si>
  <si>
    <t>Usluge čišćenja, pranja i slično</t>
  </si>
  <si>
    <t>DAVOR d.o.o.</t>
  </si>
  <si>
    <t>57301712174</t>
  </si>
  <si>
    <t>Stupari 3, Viškovo</t>
  </si>
  <si>
    <t>LJEKARNA JADRAN</t>
  </si>
  <si>
    <t>97301922466</t>
  </si>
  <si>
    <t>Vlačićev trg 3, Rijeka</t>
  </si>
  <si>
    <t>M.M.M. d.o.o.</t>
  </si>
  <si>
    <t>Dražička 4,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</si>
</sst>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" fontId="3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4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5" width="8.85546875" style="4"/>
    <col min="16" max="17" width="8.85546875" style="1"/>
  </cols>
  <sheetData>
    <row r="1" spans="1:19" x14ac:dyDescent="0.25">
      <c r="A1" s="2" t="s">
        <v>23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61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1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1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1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1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1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61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1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1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61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1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61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61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x14ac:dyDescent="0.25">
      <c r="A17" s="61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1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1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25">
      <c r="F23" s="24"/>
    </row>
    <row r="25" spans="1:17" x14ac:dyDescent="0.25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37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62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3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3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3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3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3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63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3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3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 x14ac:dyDescent="0.25">
      <c r="A13" s="63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63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63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63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3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x14ac:dyDescent="0.25">
      <c r="A18" s="63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45" x14ac:dyDescent="0.25">
      <c r="A19" s="63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 x14ac:dyDescent="0.25">
      <c r="A20" s="63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 x14ac:dyDescent="0.25">
      <c r="A21" s="64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 x14ac:dyDescent="0.25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 x14ac:dyDescent="0.25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 x14ac:dyDescent="0.25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49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2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3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3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3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3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3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3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3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3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3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3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63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63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63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 x14ac:dyDescent="0.25">
      <c r="A18" s="64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57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2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3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3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3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3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3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3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3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 x14ac:dyDescent="0.25">
      <c r="A12" s="63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3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3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63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63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3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3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4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D14" sqref="D14:E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67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2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3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3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3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3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3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3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3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63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3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3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 x14ac:dyDescent="0.25">
      <c r="A15" s="63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63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 x14ac:dyDescent="0.25">
      <c r="A17" s="63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 x14ac:dyDescent="0.25">
      <c r="A18" s="63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63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63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 x14ac:dyDescent="0.25">
      <c r="A21" s="63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45" x14ac:dyDescent="0.25">
      <c r="A22" s="63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 x14ac:dyDescent="0.25">
      <c r="A23" s="64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 x14ac:dyDescent="0.25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 x14ac:dyDescent="0.25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 x14ac:dyDescent="0.25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 x14ac:dyDescent="0.25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G13" sqref="G13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92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2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3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3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3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3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3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3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3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63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63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 x14ac:dyDescent="0.25">
      <c r="A14" s="63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63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63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3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3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4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 x14ac:dyDescent="0.25">
      <c r="A4" s="65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 x14ac:dyDescent="0.25">
      <c r="A5" s="66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 x14ac:dyDescent="0.25">
      <c r="A6" s="66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 x14ac:dyDescent="0.25">
      <c r="A7" s="66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 x14ac:dyDescent="0.25">
      <c r="A8" s="66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 x14ac:dyDescent="0.25">
      <c r="A9" s="66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 x14ac:dyDescent="0.25">
      <c r="A10" s="66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 x14ac:dyDescent="0.25">
      <c r="A11" s="66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 x14ac:dyDescent="0.25">
      <c r="A12" s="66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 x14ac:dyDescent="0.25">
      <c r="A13" s="66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 x14ac:dyDescent="0.25">
      <c r="A14" s="66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 x14ac:dyDescent="0.25">
      <c r="A15" s="66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45" x14ac:dyDescent="0.25">
      <c r="A16" s="66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 x14ac:dyDescent="0.25">
      <c r="A17" s="67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 x14ac:dyDescent="0.25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 x14ac:dyDescent="0.25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 x14ac:dyDescent="0.25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104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8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9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9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9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9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9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69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9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69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69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69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69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69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69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 x14ac:dyDescent="0.25">
      <c r="A18" s="70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6EBC-996C-4989-B4DD-7A90BF5EC647}">
  <dimension ref="A1:S24"/>
  <sheetViews>
    <sheetView tabSelected="1" workbookViewId="0">
      <selection activeCell="I20" sqref="I20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113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68" t="s">
        <v>11</v>
      </c>
      <c r="B4" s="8">
        <v>2025</v>
      </c>
      <c r="C4" s="10" t="s">
        <v>93</v>
      </c>
      <c r="D4" s="11">
        <v>3111</v>
      </c>
      <c r="E4" s="12" t="s">
        <v>3</v>
      </c>
      <c r="F4" s="13">
        <f>185598.3</f>
        <v>185598.3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9"/>
      <c r="B5" s="8">
        <v>2025</v>
      </c>
      <c r="C5" s="10" t="s">
        <v>93</v>
      </c>
      <c r="D5" s="11">
        <v>3113</v>
      </c>
      <c r="E5" s="12" t="s">
        <v>4</v>
      </c>
      <c r="F5" s="13">
        <v>2909.25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9"/>
      <c r="B6" s="8">
        <v>2025</v>
      </c>
      <c r="C6" s="10" t="s">
        <v>93</v>
      </c>
      <c r="D6" s="11">
        <v>3121</v>
      </c>
      <c r="E6" s="12" t="s">
        <v>7</v>
      </c>
      <c r="F6" s="13">
        <f>600+70+38971.5</f>
        <v>39641.5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9"/>
      <c r="B7" s="8">
        <v>2025</v>
      </c>
      <c r="C7" s="10" t="s">
        <v>93</v>
      </c>
      <c r="D7" s="11">
        <v>3132</v>
      </c>
      <c r="E7" s="12" t="s">
        <v>6</v>
      </c>
      <c r="F7" s="13">
        <f>30730.53</f>
        <v>30730.53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69"/>
      <c r="B8" s="8">
        <v>2025</v>
      </c>
      <c r="C8" s="10" t="s">
        <v>93</v>
      </c>
      <c r="D8" s="11">
        <v>3212</v>
      </c>
      <c r="E8" s="12" t="s">
        <v>5</v>
      </c>
      <c r="F8" s="13">
        <f>3947.93</f>
        <v>3947.93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69"/>
      <c r="B9" s="8">
        <v>2025</v>
      </c>
      <c r="C9" s="10" t="s">
        <v>93</v>
      </c>
      <c r="D9" s="11">
        <v>3211</v>
      </c>
      <c r="E9" s="12" t="s">
        <v>8</v>
      </c>
      <c r="F9" s="13">
        <f>15+80+15+33.2+30</f>
        <v>173.2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x14ac:dyDescent="0.25">
      <c r="A10" s="69"/>
      <c r="B10" s="8">
        <v>2025</v>
      </c>
      <c r="C10" s="10" t="s">
        <v>93</v>
      </c>
      <c r="D10" s="59">
        <v>3221</v>
      </c>
      <c r="E10" s="50" t="s">
        <v>109</v>
      </c>
      <c r="F10" s="51">
        <f>20.37</f>
        <v>20.37</v>
      </c>
      <c r="G10" s="51" t="s">
        <v>112</v>
      </c>
      <c r="H10" s="52" t="s">
        <v>110</v>
      </c>
      <c r="I10" s="51" t="s">
        <v>111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x14ac:dyDescent="0.25">
      <c r="A11" s="69"/>
      <c r="B11" s="8">
        <v>2025</v>
      </c>
      <c r="C11" s="10" t="s">
        <v>93</v>
      </c>
      <c r="D11" s="59">
        <v>3221</v>
      </c>
      <c r="E11" s="50" t="s">
        <v>109</v>
      </c>
      <c r="F11" s="51">
        <f>30.43</f>
        <v>30.43</v>
      </c>
      <c r="G11" s="51" t="s">
        <v>118</v>
      </c>
      <c r="H11" s="52" t="s">
        <v>119</v>
      </c>
      <c r="I11" s="51" t="s">
        <v>120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69"/>
      <c r="B12" s="8">
        <v>2025</v>
      </c>
      <c r="C12" s="10" t="s">
        <v>93</v>
      </c>
      <c r="D12" s="59">
        <v>3239</v>
      </c>
      <c r="E12" s="50" t="s">
        <v>114</v>
      </c>
      <c r="F12" s="51">
        <f>29+29</f>
        <v>58</v>
      </c>
      <c r="G12" s="51" t="s">
        <v>115</v>
      </c>
      <c r="H12" s="52" t="s">
        <v>116</v>
      </c>
      <c r="I12" s="51" t="s">
        <v>117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9"/>
      <c r="B13" s="8">
        <v>2025</v>
      </c>
      <c r="C13" s="10" t="s">
        <v>93</v>
      </c>
      <c r="D13" s="15" t="s">
        <v>0</v>
      </c>
      <c r="E13" s="12" t="s">
        <v>1</v>
      </c>
      <c r="F13" s="13">
        <f>3216.56+162.14</f>
        <v>3378.7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9"/>
      <c r="B14" s="54">
        <v>2025</v>
      </c>
      <c r="C14" s="10" t="s">
        <v>93</v>
      </c>
      <c r="D14" s="60">
        <v>3293</v>
      </c>
      <c r="E14" s="56" t="s">
        <v>73</v>
      </c>
      <c r="F14" s="57">
        <f>1112.6</f>
        <v>1112.5999999999999</v>
      </c>
      <c r="G14" s="12" t="s">
        <v>121</v>
      </c>
      <c r="H14" s="53">
        <v>78341009220</v>
      </c>
      <c r="I14" s="12" t="s">
        <v>122</v>
      </c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69"/>
      <c r="B15" s="54">
        <v>2025</v>
      </c>
      <c r="C15" s="10" t="s">
        <v>93</v>
      </c>
      <c r="D15" s="55">
        <v>3295</v>
      </c>
      <c r="E15" s="56" t="s">
        <v>2</v>
      </c>
      <c r="F15" s="57">
        <f>388</f>
        <v>388</v>
      </c>
      <c r="G15" s="57" t="s">
        <v>17</v>
      </c>
      <c r="H15" s="58"/>
      <c r="I15" s="57"/>
      <c r="J15" s="4"/>
      <c r="K15" s="4"/>
      <c r="L15" s="4"/>
      <c r="M15" s="4"/>
      <c r="N15" s="4"/>
      <c r="O15" s="4"/>
      <c r="P15" s="4"/>
      <c r="Q15" s="4"/>
    </row>
    <row r="16" spans="1:19" s="1" customFormat="1" ht="45" x14ac:dyDescent="0.25">
      <c r="A16" s="69"/>
      <c r="B16" s="8">
        <v>2025</v>
      </c>
      <c r="C16" s="10" t="s">
        <v>93</v>
      </c>
      <c r="D16" s="11">
        <v>1291</v>
      </c>
      <c r="E16" s="17" t="s">
        <v>9</v>
      </c>
      <c r="F16" s="13">
        <v>1166.4000000000001</v>
      </c>
      <c r="G16" s="13" t="s">
        <v>18</v>
      </c>
      <c r="H16" s="14"/>
      <c r="I16" s="26" t="s">
        <v>20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25.5" x14ac:dyDescent="0.25">
      <c r="A17" s="69"/>
      <c r="B17" s="8">
        <v>2025</v>
      </c>
      <c r="C17" s="10" t="s">
        <v>93</v>
      </c>
      <c r="D17" s="11"/>
      <c r="E17" s="27" t="s">
        <v>48</v>
      </c>
      <c r="F17" s="13">
        <f>8.3+22.54</f>
        <v>30.84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 x14ac:dyDescent="0.25">
      <c r="A18" s="69"/>
      <c r="B18" s="8">
        <v>2025</v>
      </c>
      <c r="C18" s="10" t="s">
        <v>93</v>
      </c>
      <c r="D18" s="11">
        <v>3431</v>
      </c>
      <c r="E18" s="27" t="s">
        <v>48</v>
      </c>
      <c r="F18" s="13">
        <f>64.29+52.95</f>
        <v>117.24000000000001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 x14ac:dyDescent="0.25">
      <c r="A19" s="70"/>
      <c r="B19" s="8">
        <v>2025</v>
      </c>
      <c r="C19" s="10" t="s">
        <v>93</v>
      </c>
      <c r="D19" s="11">
        <v>2392</v>
      </c>
      <c r="E19" s="18" t="s">
        <v>19</v>
      </c>
      <c r="F19" s="13">
        <v>31361.94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2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08-25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Nina Mataija Lukša</cp:lastModifiedBy>
  <cp:lastPrinted>2024-04-08T12:42:22Z</cp:lastPrinted>
  <dcterms:created xsi:type="dcterms:W3CDTF">2024-02-07T13:07:52Z</dcterms:created>
  <dcterms:modified xsi:type="dcterms:W3CDTF">2025-09-19T06:40:51Z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